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12975"/>
  </bookViews>
  <sheets>
    <sheet name="NEUZNATELNÉ" sheetId="4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4"/>
  <c r="L50"/>
  <c r="M51"/>
  <c r="L51"/>
  <c r="M49"/>
  <c r="L49"/>
  <c r="M48"/>
  <c r="L48"/>
  <c r="M47"/>
  <c r="L47"/>
  <c r="M33"/>
  <c r="L33"/>
  <c r="M32"/>
  <c r="L32"/>
  <c r="M22"/>
  <c r="M24" s="1"/>
  <c r="L22"/>
  <c r="M12"/>
  <c r="L12"/>
  <c r="M11"/>
  <c r="L11"/>
  <c r="M10"/>
  <c r="L10"/>
  <c r="M9"/>
  <c r="L9"/>
  <c r="M8"/>
  <c r="L8"/>
  <c r="M14" l="1"/>
  <c r="M26"/>
  <c r="M27"/>
  <c r="M25"/>
  <c r="M35"/>
  <c r="M54" l="1"/>
  <c r="M15"/>
  <c r="M17"/>
  <c r="M16"/>
  <c r="M36"/>
  <c r="M37"/>
  <c r="M38"/>
  <c r="M40" l="1"/>
  <c r="M42"/>
  <c r="M41"/>
  <c r="M55" l="1"/>
  <c r="M56" s="1"/>
</calcChain>
</file>

<file path=xl/sharedStrings.xml><?xml version="1.0" encoding="utf-8"?>
<sst xmlns="http://schemas.openxmlformats.org/spreadsheetml/2006/main" count="94" uniqueCount="77">
  <si>
    <t>Ozn</t>
  </si>
  <si>
    <t>Název</t>
  </si>
  <si>
    <t>Specifikace</t>
  </si>
  <si>
    <t>Rozměry (mm)</t>
  </si>
  <si>
    <t>cena 1ks bez DPH</t>
  </si>
  <si>
    <t>cena 1ks s DPH</t>
  </si>
  <si>
    <t>cena celkem bez DPH</t>
  </si>
  <si>
    <t>celk. ks</t>
  </si>
  <si>
    <t>VRN vč. přesunů hmot</t>
  </si>
  <si>
    <t>montáž  / instalace / rozmístění</t>
  </si>
  <si>
    <t>likvidace obalů</t>
  </si>
  <si>
    <t>Celkem ZRN bez DPH</t>
  </si>
  <si>
    <t>Celkem bez DPH</t>
  </si>
  <si>
    <t>SANITÁRNÍ VYBAVENÍ (IS)</t>
  </si>
  <si>
    <t>MOBILIÁŘ (IM)</t>
  </si>
  <si>
    <t>IS14</t>
  </si>
  <si>
    <t>Odpadkový koš 40l</t>
  </si>
  <si>
    <t>TRUHLÁŘSKÉ PRVKY (IT)</t>
  </si>
  <si>
    <t>v. 500, pr. 380</t>
  </si>
  <si>
    <t>POPIS:
Velkoobjemový odpadkový koš o objemu 40 l z recyklovaného materiálu.
MATERIÁL:
Plast
BARVA:
Černá
UMÍSTĚNÍ:
Místnosti: 123 -Šatna hráči, 125 - Šatna hráči, 126 - Šatna hráči, 128 - Šatna hráči,
129 - Šatna hráči imobilní, 131 - Šatna hráči imobilní, 132.1 - Šatna rozhodčí</t>
  </si>
  <si>
    <t>IM01</t>
  </si>
  <si>
    <t>IM02</t>
  </si>
  <si>
    <t>IM03</t>
  </si>
  <si>
    <t>IM04</t>
  </si>
  <si>
    <t>IM05</t>
  </si>
  <si>
    <t>Židle</t>
  </si>
  <si>
    <t>Kavárenský stůl</t>
  </si>
  <si>
    <t>Konferenční židle</t>
  </si>
  <si>
    <t>Jednací stůl</t>
  </si>
  <si>
    <t>Kancelářská židle</t>
  </si>
  <si>
    <t>500x600x820, v. sedáku 440</t>
  </si>
  <si>
    <t>650x650x105/114, v. sedáku 480/570</t>
  </si>
  <si>
    <t>POPIS:
Kancelářská židle na kolečkách s područkami.
MATERIÁL:
Čalounění z eko-kůže. Základna a područky ocelovo plastové.
BARVA:
Okrová
UMÍSTĚNÍ:
Místnost 102 - Recepce / bufet</t>
  </si>
  <si>
    <t>800x1200x750, nohy 40x40</t>
  </si>
  <si>
    <t>530x520x820, v. sedáku 460</t>
  </si>
  <si>
    <t>POPIS:
Ergonomická a stohovatelná plastová židle.
MATERIÁL:
Skořepina z technopolymeru, základna chromová. Lesklé záda, matný sedák.
BARVA:
Skořepina - antracit
Základna - chrom
UMÍSTĚNÍ:
Místnosti 107 - Zasedací místnost, 132.1 - Rozhodčí.</t>
  </si>
  <si>
    <t>v. podnože 700, pr. základny 450, pr. trubky 60, pr. desky 800</t>
  </si>
  <si>
    <t>POPIS:
Stůl tvořen ocelovou podnoží a kulatou stolovou deskou.
MATERIÁL:
Ocelová podnož upravena práškovým lakem, stolová deska z kompaktní desky tl. 12 mm.
BARVA:
Podnož - RAL 9011 Graohite black
Stolová deska - bílá, černé jádro
UMÍSTĚNÍ:
Místnost 101 - Vestibul</t>
  </si>
  <si>
    <t>POPIS:
Stůl tvořen stolovou konstrukcí a obdélníkovou stolovou deskou.
MATERIÁL:
Ocelová stolová konstrukce upravena práškovým lakem, stolová deska z kompaktní desky tl. 12 mm.
BARVA:
Stolová konstrukce - RAL 9011 Graphite black
Stolová deska - bílá, černé jádro
UMÍSTĚNÍ:
Místnost 107 - Zasedací místnost</t>
  </si>
  <si>
    <t>POPIS:
Univerzální plastová židle pro vnitřní i venkovní užití.
MATERIÁL:
Židle vyrobena technikou vstřikování polypropylenu vyztuženého skelnými vlákny. Splňuje normy CATAS.
BARVA:
Bílá
UMÍSTĚNÍ:
Místnost 101 - Vestibul</t>
  </si>
  <si>
    <t>Celkem s DPH</t>
  </si>
  <si>
    <r>
      <t>IS</t>
    </r>
    <r>
      <rPr>
        <sz val="9"/>
        <rFont val="Calibri"/>
        <family val="2"/>
        <charset val="238"/>
        <scheme val="minor"/>
      </rPr>
      <t xml:space="preserve"> </t>
    </r>
  </si>
  <si>
    <t>dodávka celkem bez DPH</t>
  </si>
  <si>
    <t>IM</t>
  </si>
  <si>
    <t>IT06</t>
  </si>
  <si>
    <t>IT07</t>
  </si>
  <si>
    <t>VRN vč. přesunů hmot celkem</t>
  </si>
  <si>
    <t>montáž  / instalace / rozmístění celkem</t>
  </si>
  <si>
    <t>likvidace obalů celkem</t>
  </si>
  <si>
    <t>Lavice volně stojící</t>
  </si>
  <si>
    <t>Stůl</t>
  </si>
  <si>
    <t>1000x600x720</t>
  </si>
  <si>
    <t>POPIS:
Stůl s ocelovou podnoží a deskou z LTD.
MATERIÁL:
Podnož - ocelová svařovaná konstrukce z uzavřaných profilů jekl 50x20x2 mm. Celá konstrukce bude zinkována a opatřena práškovým vypalovacím lakem. Deska - z LTD tloušťka 25 mm, ABS hrany 2 mm.
BARVA:
Podnož - RAL 9011 Graphite black
Deska - RAL 7012 Onyxově šedá
UMÍSTĚNÍ:
Místnost 132.1 - Rozhodčí</t>
  </si>
  <si>
    <t>POPIS:
Volně stojící lavice s ocelovými podnožemi a sedákem z dřevěných hranolů.
MATERIÁL:
Podnož - ocelová svařovaná konstrukce z uzavřaných profilů jekl 50x20x2 mm (vodorovná ztužidla jekl 40x20x2 mm) a pásoviny 30x3 mm pro ukotvení hranolů. Celá konstrukce bude zinkována a opatřena práškovým vypalovacím lakem.
Sedák - 12 dřevěných masivních hranolů 40x40 mm z jasanu, povrchová úprava 2 vrstvami dvousložkového akryluretanového laku, stupeň lesku 10% (hluboký mat).
BARVA:
Podnož - RAL 9011 Graphite black
Sedák - přírodní jasan (bezbarvý lak)
UMÍSTĚNÍ:
Místnost 101 - Vestibul</t>
  </si>
  <si>
    <t>IT</t>
  </si>
  <si>
    <t>2250x600x450</t>
  </si>
  <si>
    <t>EM01</t>
  </si>
  <si>
    <t>EM02,EM03</t>
  </si>
  <si>
    <t>EM04</t>
  </si>
  <si>
    <t>EM05</t>
  </si>
  <si>
    <t>EM06</t>
  </si>
  <si>
    <t>Parková lavička 0,51m</t>
  </si>
  <si>
    <t>Stojan na kola</t>
  </si>
  <si>
    <t>Odpadkový koš</t>
  </si>
  <si>
    <t>Parková lavička,s opěradlem, délka 2,0 m, svařovaná ocelová konstrukce, sedák i opěradlo z ocelových kulatin, všechny ocelové části opatřeny ochrannou vrstvou zinku a práškovým vypalovacím lakem RAL 9003, kotvení pod dlažbu do betonového základu pomocí závitových tyčí,výkop,patka,kotvení,doplňky,detaily,D+M</t>
  </si>
  <si>
    <t>Parková lavička,s opěradlem, délka 0,51 m, svařovaná ocelová konstrukce, sedák i opěradlo z ocelových kulatin, všechny ocelové části opatřeny ochrannou vrstvou zinku a práškovým vypalovacím lakem RAL 9003 aRAL 1021, kotvení pod dlažbu do betonového základu pomocí závitových tyčí,výkop,patka,kotvení,doplňky,detaily,D+M</t>
  </si>
  <si>
    <t>Stojan na kola, oboustranný, odlitky ze slitin hliníku s pryžovou obručí vyztuženou ocelovým profilem, odlitky jsou opatřeny práškovým vypalovacím lakem RAL 1021, kotveno na dlažbu nebo betonového základu pomocí závitových tyčí,výkop,patka,kotvení,doplňky,detaily,D+M</t>
  </si>
  <si>
    <t>Odpadkový celoocelový koš kuželového tvaru, objem nádoby z pozinkovaného plechu 80 l, víko svařenec z tvarovaného lisovaného plechu, ocelová konstrukce opatřena ochrannou vrstvou zinku a práškovým vypalovacím lakem RAL 7035, kotveno na dlažbu nebo na zhutněném terénu do betonového základu pomocí závitových tyčí,výkop,patka,kotvení,doplňky,detaily,D+M</t>
  </si>
  <si>
    <t xml:space="preserve">Parková lavička </t>
  </si>
  <si>
    <t>0,51m</t>
  </si>
  <si>
    <t>2,0m</t>
  </si>
  <si>
    <t>80l</t>
  </si>
  <si>
    <r>
      <t xml:space="preserve">Mříže ke stromům </t>
    </r>
    <r>
      <rPr>
        <strike/>
        <sz val="9"/>
        <color rgb="FFFF0000"/>
        <rFont val="Calibri"/>
        <family val="2"/>
        <charset val="238"/>
        <scheme val="minor"/>
      </rPr>
      <t>- viz IO 200</t>
    </r>
  </si>
  <si>
    <t>změny ke dni 20.3.2023</t>
  </si>
  <si>
    <t>Litinová stromová mříž okolo stromů. Skládá se ze čtyř částí, které se k sobě přišroubují</t>
  </si>
  <si>
    <t>1600x1600mm</t>
  </si>
  <si>
    <t>TRÉNINKOVÁ HALA PRO MÍČOVÉ SPORTY VODOVA - D.1.1.800 Projekt interiéru - soupis prací (neuznatelné položky)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</si>
</sst>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#,##0&quot; Kč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MT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 vertical="top"/>
    </xf>
    <xf numFmtId="165" fontId="6" fillId="3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165" fontId="7" fillId="2" borderId="0" xfId="0" applyNumberFormat="1" applyFont="1" applyFill="1" applyBorder="1" applyAlignment="1">
      <alignment horizontal="right" shrinkToFit="1"/>
    </xf>
    <xf numFmtId="0" fontId="3" fillId="2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left"/>
    </xf>
    <xf numFmtId="0" fontId="9" fillId="3" borderId="0" xfId="0" applyFont="1" applyFill="1" applyBorder="1"/>
    <xf numFmtId="0" fontId="10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/>
    <xf numFmtId="0" fontId="11" fillId="3" borderId="0" xfId="0" applyFont="1" applyFill="1" applyBorder="1" applyAlignment="1">
      <alignment horizontal="left"/>
    </xf>
    <xf numFmtId="0" fontId="12" fillId="3" borderId="0" xfId="0" applyFont="1" applyFill="1" applyBorder="1" applyAlignment="1"/>
    <xf numFmtId="0" fontId="0" fillId="0" borderId="0" xfId="0" applyAlignment="1">
      <alignment vertical="center"/>
    </xf>
    <xf numFmtId="0" fontId="9" fillId="3" borderId="0" xfId="0" applyFont="1" applyFill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12" fillId="3" borderId="0" xfId="0" applyFont="1" applyFill="1" applyBorder="1" applyAlignment="1">
      <alignment horizontal="center" vertical="top"/>
    </xf>
    <xf numFmtId="0" fontId="11" fillId="3" borderId="0" xfId="0" applyFont="1" applyFill="1" applyBorder="1" applyAlignment="1">
      <alignment horizontal="center" vertical="top"/>
    </xf>
    <xf numFmtId="0" fontId="13" fillId="3" borderId="1" xfId="1" applyFont="1" applyFill="1" applyBorder="1" applyAlignment="1">
      <alignment horizontal="center" vertical="center" wrapText="1" readingOrder="1"/>
    </xf>
    <xf numFmtId="0" fontId="13" fillId="3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top"/>
    </xf>
    <xf numFmtId="165" fontId="10" fillId="3" borderId="0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horizontal="right" vertical="top"/>
    </xf>
    <xf numFmtId="164" fontId="0" fillId="0" borderId="0" xfId="0" applyNumberFormat="1" applyFill="1" applyAlignment="1">
      <alignment horizontal="right" vertical="center"/>
    </xf>
    <xf numFmtId="165" fontId="5" fillId="2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2" fillId="3" borderId="0" xfId="0" applyFont="1" applyFill="1" applyBorder="1" applyAlignment="1">
      <alignment horizontal="right"/>
    </xf>
    <xf numFmtId="0" fontId="11" fillId="3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0" fontId="9" fillId="3" borderId="0" xfId="0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0" fillId="2" borderId="0" xfId="0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 vertical="top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center" vertical="top"/>
    </xf>
    <xf numFmtId="164" fontId="3" fillId="3" borderId="0" xfId="0" applyNumberFormat="1" applyFont="1" applyFill="1" applyAlignment="1">
      <alignment horizontal="right" vertical="top"/>
    </xf>
    <xf numFmtId="0" fontId="4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10" fillId="3" borderId="0" xfId="0" applyFont="1" applyFill="1" applyBorder="1" applyAlignment="1"/>
    <xf numFmtId="164" fontId="11" fillId="3" borderId="0" xfId="0" applyNumberFormat="1" applyFont="1" applyFill="1" applyBorder="1" applyAlignment="1"/>
    <xf numFmtId="0" fontId="10" fillId="3" borderId="0" xfId="0" applyFont="1" applyFill="1" applyBorder="1" applyAlignment="1">
      <alignment horizontal="left"/>
    </xf>
    <xf numFmtId="0" fontId="4" fillId="3" borderId="0" xfId="0" applyFont="1" applyFill="1"/>
    <xf numFmtId="164" fontId="11" fillId="3" borderId="0" xfId="0" applyNumberFormat="1" applyFont="1" applyFill="1" applyBorder="1" applyAlignment="1">
      <alignment horizontal="right" vertical="top"/>
    </xf>
    <xf numFmtId="0" fontId="3" fillId="3" borderId="0" xfId="0" applyFont="1" applyFill="1" applyAlignment="1">
      <alignment horizontal="left" vertical="top"/>
    </xf>
    <xf numFmtId="165" fontId="0" fillId="0" borderId="0" xfId="0" applyNumberFormat="1"/>
    <xf numFmtId="0" fontId="3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3" fillId="3" borderId="1" xfId="1" applyFont="1" applyFill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4" fillId="2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4" fillId="4" borderId="0" xfId="0" applyFont="1" applyFill="1" applyAlignment="1">
      <alignment horizontal="left" vertical="top"/>
    </xf>
    <xf numFmtId="0" fontId="14" fillId="4" borderId="0" xfId="0" applyFont="1" applyFill="1" applyAlignment="1">
      <alignment horizontal="center" vertical="top"/>
    </xf>
    <xf numFmtId="164" fontId="14" fillId="4" borderId="0" xfId="0" applyNumberFormat="1" applyFont="1" applyFill="1" applyAlignment="1">
      <alignment horizontal="right" vertical="top"/>
    </xf>
    <xf numFmtId="0" fontId="14" fillId="4" borderId="0" xfId="0" applyFont="1" applyFill="1" applyAlignment="1">
      <alignment horizontal="left" vertical="top" wrapText="1"/>
    </xf>
    <xf numFmtId="0" fontId="14" fillId="4" borderId="0" xfId="0" applyFont="1" applyFill="1" applyAlignment="1">
      <alignment horizontal="left" vertical="top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8"/>
  <sheetViews>
    <sheetView tabSelected="1" showWhiteSpace="0" zoomScale="85" zoomScaleNormal="85" zoomScalePageLayoutView="110" workbookViewId="0">
      <selection activeCell="O9" sqref="O9"/>
    </sheetView>
  </sheetViews>
  <sheetFormatPr defaultRowHeight="15"/>
  <cols>
    <col min="1" max="1" width="5.85546875" style="9" customWidth="1"/>
    <col min="2" max="2" width="6.140625" style="6" customWidth="1"/>
    <col min="3" max="3" width="5.7109375" style="6" customWidth="1"/>
    <col min="4" max="4" width="3.85546875" style="6" customWidth="1"/>
    <col min="5" max="5" width="16.85546875" style="13" customWidth="1"/>
    <col min="9" max="9" width="10.5703125" customWidth="1"/>
    <col min="10" max="10" width="8" style="17" customWidth="1"/>
    <col min="11" max="11" width="15" style="56" customWidth="1"/>
    <col min="12" max="12" width="13.5703125" style="56" customWidth="1"/>
    <col min="13" max="13" width="18.42578125" style="56" customWidth="1"/>
    <col min="17" max="17" width="13.140625" bestFit="1" customWidth="1"/>
  </cols>
  <sheetData>
    <row r="1" spans="1:16">
      <c r="A1" s="86" t="s">
        <v>76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3" spans="1:16" ht="22.5" customHeight="1" thickBot="1">
      <c r="A3" s="47" t="s">
        <v>0</v>
      </c>
      <c r="B3" s="87" t="s">
        <v>1</v>
      </c>
      <c r="C3" s="87"/>
      <c r="D3" s="87"/>
      <c r="E3" s="48" t="s">
        <v>3</v>
      </c>
      <c r="F3" s="87" t="s">
        <v>2</v>
      </c>
      <c r="G3" s="87"/>
      <c r="H3" s="87"/>
      <c r="I3" s="87"/>
      <c r="J3" s="48" t="s">
        <v>7</v>
      </c>
      <c r="K3" s="48" t="s">
        <v>4</v>
      </c>
      <c r="L3" s="48" t="s">
        <v>5</v>
      </c>
      <c r="M3" s="48" t="s">
        <v>6</v>
      </c>
    </row>
    <row r="4" spans="1:16">
      <c r="A4" s="7"/>
      <c r="B4" s="88"/>
      <c r="C4" s="88"/>
      <c r="D4" s="88"/>
      <c r="E4" s="12"/>
      <c r="F4" s="3"/>
      <c r="G4" s="3"/>
      <c r="H4" s="3"/>
      <c r="I4" s="3"/>
      <c r="J4" s="12"/>
      <c r="K4" s="63"/>
      <c r="L4" s="63"/>
    </row>
    <row r="5" spans="1:16">
      <c r="A5" s="14"/>
      <c r="B5" s="89"/>
      <c r="C5" s="89"/>
      <c r="D5" s="89"/>
      <c r="E5" s="22"/>
      <c r="F5" s="8"/>
      <c r="G5" s="8"/>
      <c r="H5" s="8"/>
      <c r="I5" s="8"/>
      <c r="J5" s="12"/>
      <c r="K5" s="63"/>
      <c r="L5" s="63"/>
    </row>
    <row r="6" spans="1:16">
      <c r="A6" s="90" t="s">
        <v>14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6">
      <c r="A7" s="18"/>
      <c r="B7" s="91"/>
      <c r="C7" s="91"/>
      <c r="D7" s="91"/>
      <c r="E7" s="18"/>
      <c r="F7" s="18"/>
      <c r="G7" s="18"/>
      <c r="H7" s="18"/>
      <c r="I7" s="18"/>
      <c r="J7" s="24"/>
      <c r="K7" s="57"/>
      <c r="L7" s="57"/>
      <c r="M7" s="57"/>
    </row>
    <row r="8" spans="1:16" ht="124.5" customHeight="1">
      <c r="A8" s="53" t="s">
        <v>20</v>
      </c>
      <c r="B8" s="85" t="s">
        <v>25</v>
      </c>
      <c r="C8" s="85"/>
      <c r="D8" s="85"/>
      <c r="E8" s="54" t="s">
        <v>30</v>
      </c>
      <c r="F8" s="85" t="s">
        <v>39</v>
      </c>
      <c r="G8" s="85"/>
      <c r="H8" s="85"/>
      <c r="I8" s="85"/>
      <c r="J8" s="55">
        <v>8</v>
      </c>
      <c r="K8" s="71"/>
      <c r="L8" s="71">
        <f>K8*1.21</f>
        <v>0</v>
      </c>
      <c r="M8" s="71">
        <f>J8*K8</f>
        <v>0</v>
      </c>
      <c r="P8" s="40"/>
    </row>
    <row r="9" spans="1:16" ht="147" customHeight="1">
      <c r="A9" s="50" t="s">
        <v>21</v>
      </c>
      <c r="B9" s="92" t="s">
        <v>26</v>
      </c>
      <c r="C9" s="92"/>
      <c r="D9" s="92"/>
      <c r="E9" s="51" t="s">
        <v>36</v>
      </c>
      <c r="F9" s="92" t="s">
        <v>37</v>
      </c>
      <c r="G9" s="92"/>
      <c r="H9" s="92"/>
      <c r="I9" s="92"/>
      <c r="J9" s="52">
        <v>2</v>
      </c>
      <c r="K9" s="58"/>
      <c r="L9" s="58">
        <f t="shared" ref="L9:L12" si="0">K9*1.21</f>
        <v>0</v>
      </c>
      <c r="M9" s="58">
        <f t="shared" ref="M9:M12" si="1">J9*K9</f>
        <v>0</v>
      </c>
    </row>
    <row r="10" spans="1:16" ht="135" customHeight="1">
      <c r="A10" s="53" t="s">
        <v>22</v>
      </c>
      <c r="B10" s="85" t="s">
        <v>27</v>
      </c>
      <c r="C10" s="85"/>
      <c r="D10" s="85"/>
      <c r="E10" s="54" t="s">
        <v>34</v>
      </c>
      <c r="F10" s="85" t="s">
        <v>35</v>
      </c>
      <c r="G10" s="85"/>
      <c r="H10" s="85"/>
      <c r="I10" s="85"/>
      <c r="J10" s="55">
        <v>17</v>
      </c>
      <c r="K10" s="71"/>
      <c r="L10" s="71">
        <f t="shared" si="0"/>
        <v>0</v>
      </c>
      <c r="M10" s="71">
        <f t="shared" si="1"/>
        <v>0</v>
      </c>
    </row>
    <row r="11" spans="1:16" ht="145.5" customHeight="1">
      <c r="A11" s="50" t="s">
        <v>23</v>
      </c>
      <c r="B11" s="92" t="s">
        <v>28</v>
      </c>
      <c r="C11" s="92"/>
      <c r="D11" s="92"/>
      <c r="E11" s="51" t="s">
        <v>33</v>
      </c>
      <c r="F11" s="92" t="s">
        <v>38</v>
      </c>
      <c r="G11" s="92"/>
      <c r="H11" s="92"/>
      <c r="I11" s="92"/>
      <c r="J11" s="52">
        <v>6</v>
      </c>
      <c r="K11" s="58"/>
      <c r="L11" s="58">
        <f t="shared" si="0"/>
        <v>0</v>
      </c>
      <c r="M11" s="58">
        <f t="shared" si="1"/>
        <v>0</v>
      </c>
    </row>
    <row r="12" spans="1:16" ht="122.25" customHeight="1">
      <c r="A12" s="53" t="s">
        <v>24</v>
      </c>
      <c r="B12" s="85" t="s">
        <v>29</v>
      </c>
      <c r="C12" s="85"/>
      <c r="D12" s="85"/>
      <c r="E12" s="54" t="s">
        <v>31</v>
      </c>
      <c r="F12" s="85" t="s">
        <v>32</v>
      </c>
      <c r="G12" s="85"/>
      <c r="H12" s="85"/>
      <c r="I12" s="85"/>
      <c r="J12" s="55">
        <v>1</v>
      </c>
      <c r="K12" s="71"/>
      <c r="L12" s="71">
        <f t="shared" si="0"/>
        <v>0</v>
      </c>
      <c r="M12" s="71">
        <f t="shared" si="1"/>
        <v>0</v>
      </c>
    </row>
    <row r="13" spans="1:16" ht="16.5" customHeight="1">
      <c r="A13" s="50"/>
      <c r="B13" s="51"/>
      <c r="C13" s="51"/>
      <c r="D13" s="51"/>
      <c r="E13" s="51"/>
      <c r="F13" s="51"/>
      <c r="G13" s="51"/>
      <c r="H13" s="51"/>
      <c r="I13" s="51"/>
      <c r="J13" s="52"/>
      <c r="K13" s="58"/>
      <c r="L13" s="58"/>
      <c r="M13" s="58"/>
    </row>
    <row r="14" spans="1:16">
      <c r="A14" s="81" t="s">
        <v>43</v>
      </c>
      <c r="B14" s="37" t="s">
        <v>42</v>
      </c>
      <c r="C14" s="39"/>
      <c r="D14" s="39"/>
      <c r="E14" s="39"/>
      <c r="F14" s="39"/>
      <c r="G14" s="39"/>
      <c r="H14" s="39"/>
      <c r="I14" s="39"/>
      <c r="J14" s="45"/>
      <c r="K14" s="64"/>
      <c r="L14" s="64"/>
      <c r="M14" s="82">
        <f>SUM(M8:M12)</f>
        <v>0</v>
      </c>
    </row>
    <row r="15" spans="1:16">
      <c r="A15" s="81" t="s">
        <v>43</v>
      </c>
      <c r="B15" s="78" t="s">
        <v>8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59">
        <f>M14*0.15</f>
        <v>0</v>
      </c>
    </row>
    <row r="16" spans="1:16">
      <c r="A16" s="81" t="s">
        <v>43</v>
      </c>
      <c r="B16" s="80" t="s">
        <v>9</v>
      </c>
      <c r="C16" s="38"/>
      <c r="D16" s="38"/>
      <c r="E16" s="38"/>
      <c r="F16" s="38"/>
      <c r="G16" s="38"/>
      <c r="H16" s="38"/>
      <c r="I16" s="38"/>
      <c r="J16" s="46"/>
      <c r="K16" s="65"/>
      <c r="L16" s="65"/>
      <c r="M16" s="59">
        <f>M14*0.2</f>
        <v>0</v>
      </c>
    </row>
    <row r="17" spans="1:18">
      <c r="A17" s="81" t="s">
        <v>43</v>
      </c>
      <c r="B17" s="80" t="s">
        <v>10</v>
      </c>
      <c r="C17" s="38"/>
      <c r="D17" s="38"/>
      <c r="E17" s="38"/>
      <c r="F17" s="38"/>
      <c r="G17" s="38"/>
      <c r="H17" s="38"/>
      <c r="I17" s="38"/>
      <c r="J17" s="46"/>
      <c r="K17" s="65"/>
      <c r="L17" s="65"/>
      <c r="M17" s="59">
        <f>M14*0.01</f>
        <v>0</v>
      </c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8">
      <c r="A20" s="95" t="s">
        <v>13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</row>
    <row r="21" spans="1:18">
      <c r="A21" s="23"/>
      <c r="B21" s="89"/>
      <c r="C21" s="89"/>
      <c r="D21" s="89"/>
      <c r="E21" s="22"/>
      <c r="F21" s="8"/>
      <c r="G21" s="8"/>
      <c r="H21" s="8"/>
      <c r="I21" s="8"/>
      <c r="J21" s="12"/>
      <c r="K21" s="63"/>
      <c r="L21" s="63"/>
    </row>
    <row r="22" spans="1:18" ht="157.5" customHeight="1">
      <c r="A22" s="76" t="s">
        <v>15</v>
      </c>
      <c r="B22" s="93" t="s">
        <v>16</v>
      </c>
      <c r="C22" s="93"/>
      <c r="D22" s="93"/>
      <c r="E22" s="73" t="s">
        <v>18</v>
      </c>
      <c r="F22" s="93" t="s">
        <v>19</v>
      </c>
      <c r="G22" s="94"/>
      <c r="H22" s="94"/>
      <c r="I22" s="94"/>
      <c r="J22" s="74">
        <v>7</v>
      </c>
      <c r="K22" s="75"/>
      <c r="L22" s="75">
        <f t="shared" ref="L22" si="2">K22*1.21</f>
        <v>0</v>
      </c>
      <c r="M22" s="75">
        <f t="shared" ref="M22:M33" si="3">K22*J22</f>
        <v>0</v>
      </c>
    </row>
    <row r="23" spans="1:18" ht="16.5" customHeight="1">
      <c r="N23" s="2"/>
      <c r="O23" s="2"/>
      <c r="P23" s="2"/>
      <c r="Q23" s="2"/>
      <c r="R23" s="2"/>
    </row>
    <row r="24" spans="1:18" ht="16.5" customHeight="1">
      <c r="A24" s="37" t="s">
        <v>41</v>
      </c>
      <c r="B24" s="37" t="s">
        <v>42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79">
        <f>SUM(M22:M23)</f>
        <v>0</v>
      </c>
      <c r="N24" s="2"/>
      <c r="O24" s="2"/>
      <c r="P24" s="2"/>
      <c r="Q24" s="2"/>
      <c r="R24" s="2"/>
    </row>
    <row r="25" spans="1:18" ht="16.5" customHeight="1">
      <c r="A25" s="37" t="s">
        <v>41</v>
      </c>
      <c r="B25" s="78" t="s">
        <v>8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59">
        <f>M24*0.15</f>
        <v>0</v>
      </c>
      <c r="N25" s="2"/>
      <c r="O25" s="2"/>
      <c r="P25" s="2"/>
      <c r="Q25" s="2"/>
      <c r="R25" s="2"/>
    </row>
    <row r="26" spans="1:18" ht="16.5" customHeight="1">
      <c r="A26" s="37" t="s">
        <v>41</v>
      </c>
      <c r="B26" s="80" t="s">
        <v>9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59">
        <f>M24*0.2</f>
        <v>0</v>
      </c>
      <c r="N26" s="2"/>
      <c r="O26" s="2"/>
      <c r="P26" s="2"/>
      <c r="Q26" s="2"/>
      <c r="R26" s="2"/>
    </row>
    <row r="27" spans="1:18" ht="16.5" customHeight="1">
      <c r="A27" s="37" t="s">
        <v>41</v>
      </c>
      <c r="B27" s="80" t="s">
        <v>10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59">
        <f>M24*0.01</f>
        <v>0</v>
      </c>
      <c r="N27" s="2"/>
      <c r="O27" s="2"/>
      <c r="P27" s="2"/>
      <c r="Q27" s="2"/>
      <c r="R27" s="2"/>
    </row>
    <row r="28" spans="1:18" ht="180" customHeight="1">
      <c r="A28" s="11"/>
      <c r="B28" s="20"/>
      <c r="C28" s="20"/>
      <c r="D28" s="20"/>
      <c r="E28" s="21"/>
      <c r="F28" s="20"/>
      <c r="G28" s="21"/>
      <c r="H28" s="21"/>
      <c r="I28" s="21"/>
      <c r="J28" s="16"/>
      <c r="K28" s="58"/>
      <c r="L28" s="60"/>
      <c r="M28" s="60"/>
      <c r="N28" s="2"/>
      <c r="O28" s="2"/>
      <c r="P28" s="2"/>
      <c r="Q28" s="2"/>
      <c r="R28" s="2"/>
    </row>
    <row r="29" spans="1:18" ht="18.75" customHeight="1">
      <c r="A29" s="11"/>
      <c r="B29" s="15"/>
      <c r="C29" s="15"/>
      <c r="D29" s="15"/>
      <c r="E29" s="22"/>
      <c r="F29" s="49"/>
      <c r="G29" s="49"/>
      <c r="H29" s="49"/>
      <c r="I29" s="49"/>
      <c r="J29" s="12"/>
      <c r="K29" s="66"/>
      <c r="L29" s="66"/>
      <c r="M29" s="60"/>
    </row>
    <row r="30" spans="1:18">
      <c r="A30" s="90" t="s">
        <v>17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8">
      <c r="A31" s="18"/>
      <c r="B31" s="10"/>
      <c r="C31" s="10"/>
      <c r="D31" s="10"/>
      <c r="E31" s="22"/>
      <c r="F31" s="8"/>
      <c r="G31" s="8"/>
      <c r="H31" s="8"/>
      <c r="I31" s="8"/>
      <c r="J31" s="12"/>
      <c r="K31" s="66"/>
      <c r="L31" s="66"/>
      <c r="M31" s="60"/>
    </row>
    <row r="32" spans="1:18" ht="231.75" customHeight="1">
      <c r="A32" s="11" t="s">
        <v>44</v>
      </c>
      <c r="B32" s="96" t="s">
        <v>49</v>
      </c>
      <c r="C32" s="96"/>
      <c r="D32" s="96"/>
      <c r="E32" s="20" t="s">
        <v>55</v>
      </c>
      <c r="F32" s="96" t="s">
        <v>53</v>
      </c>
      <c r="G32" s="96"/>
      <c r="H32" s="96"/>
      <c r="I32" s="96"/>
      <c r="J32" s="16">
        <v>2</v>
      </c>
      <c r="K32" s="58"/>
      <c r="L32" s="60">
        <f>K32*1.21</f>
        <v>0</v>
      </c>
      <c r="M32" s="60">
        <f t="shared" si="3"/>
        <v>0</v>
      </c>
    </row>
    <row r="33" spans="1:13" ht="154.5" customHeight="1">
      <c r="A33" s="72" t="s">
        <v>45</v>
      </c>
      <c r="B33" s="93" t="s">
        <v>50</v>
      </c>
      <c r="C33" s="93"/>
      <c r="D33" s="93"/>
      <c r="E33" s="77" t="s">
        <v>51</v>
      </c>
      <c r="F33" s="93" t="s">
        <v>52</v>
      </c>
      <c r="G33" s="93"/>
      <c r="H33" s="93"/>
      <c r="I33" s="93"/>
      <c r="J33" s="74">
        <v>1</v>
      </c>
      <c r="K33" s="71"/>
      <c r="L33" s="75">
        <f>K33*1.21</f>
        <v>0</v>
      </c>
      <c r="M33" s="75">
        <f t="shared" si="3"/>
        <v>0</v>
      </c>
    </row>
    <row r="35" spans="1:13">
      <c r="A35" s="37" t="s">
        <v>54</v>
      </c>
      <c r="B35" s="37" t="s">
        <v>42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79">
        <f>SUM(M32:M33)</f>
        <v>0</v>
      </c>
    </row>
    <row r="36" spans="1:13">
      <c r="A36" s="37" t="s">
        <v>54</v>
      </c>
      <c r="B36" s="78" t="s">
        <v>8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59">
        <f>M35*0.15</f>
        <v>0</v>
      </c>
    </row>
    <row r="37" spans="1:13">
      <c r="A37" s="37" t="s">
        <v>54</v>
      </c>
      <c r="B37" s="80" t="s">
        <v>9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59">
        <f>M35*0.2</f>
        <v>0</v>
      </c>
    </row>
    <row r="38" spans="1:13">
      <c r="A38" s="37" t="s">
        <v>54</v>
      </c>
      <c r="B38" s="80" t="s">
        <v>10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59">
        <f>M35*0.01</f>
        <v>0</v>
      </c>
    </row>
    <row r="39" spans="1:13" ht="14.25" customHeight="1">
      <c r="A39" s="19"/>
      <c r="B39" s="15"/>
      <c r="C39" s="15"/>
      <c r="D39" s="15"/>
      <c r="E39" s="22"/>
      <c r="F39" s="49"/>
      <c r="G39" s="49"/>
      <c r="H39" s="49"/>
      <c r="I39" s="49"/>
      <c r="J39" s="12"/>
      <c r="K39" s="66"/>
      <c r="L39" s="66"/>
      <c r="M39" s="60"/>
    </row>
    <row r="40" spans="1:13">
      <c r="A40" s="31" t="s">
        <v>46</v>
      </c>
      <c r="B40" s="32"/>
      <c r="C40" s="32"/>
      <c r="D40" s="32"/>
      <c r="E40" s="32"/>
      <c r="F40" s="33"/>
      <c r="G40" s="33"/>
      <c r="H40" s="33"/>
      <c r="I40" s="33"/>
      <c r="J40" s="41"/>
      <c r="K40" s="67"/>
      <c r="L40" s="67"/>
      <c r="M40" s="25">
        <f>M15+M25+M36</f>
        <v>0</v>
      </c>
    </row>
    <row r="41" spans="1:13">
      <c r="A41" s="32" t="s">
        <v>47</v>
      </c>
      <c r="B41" s="32"/>
      <c r="C41" s="32"/>
      <c r="D41" s="34"/>
      <c r="E41" s="34"/>
      <c r="F41" s="33"/>
      <c r="G41" s="33"/>
      <c r="H41" s="33"/>
      <c r="I41" s="33"/>
      <c r="J41" s="41"/>
      <c r="K41" s="67"/>
      <c r="L41" s="67"/>
      <c r="M41" s="25">
        <f>M16+M26+M37</f>
        <v>0</v>
      </c>
    </row>
    <row r="42" spans="1:13">
      <c r="A42" s="32" t="s">
        <v>48</v>
      </c>
      <c r="B42" s="35"/>
      <c r="C42" s="35"/>
      <c r="D42" s="35"/>
      <c r="E42" s="36"/>
      <c r="F42" s="34"/>
      <c r="G42" s="34"/>
      <c r="H42" s="34"/>
      <c r="I42" s="34"/>
      <c r="J42" s="42"/>
      <c r="K42" s="67"/>
      <c r="L42" s="67"/>
      <c r="M42" s="25">
        <f>M17+M27+M38</f>
        <v>0</v>
      </c>
    </row>
    <row r="43" spans="1:13">
      <c r="A43" s="32"/>
      <c r="B43" s="35"/>
      <c r="C43" s="35"/>
      <c r="D43" s="35"/>
      <c r="E43" s="36"/>
      <c r="F43" s="34"/>
      <c r="G43" s="34"/>
      <c r="H43" s="34"/>
      <c r="I43" s="34"/>
      <c r="J43" s="42"/>
      <c r="K43" s="67"/>
      <c r="L43" s="67"/>
      <c r="M43" s="25"/>
    </row>
    <row r="44" spans="1:13">
      <c r="A44" s="32"/>
      <c r="B44" s="35"/>
      <c r="C44" s="35"/>
      <c r="D44" s="35"/>
      <c r="E44" s="36"/>
      <c r="F44" s="34"/>
      <c r="G44" s="34"/>
      <c r="H44" s="34"/>
      <c r="I44" s="34"/>
      <c r="J44" s="42"/>
      <c r="K44" s="67"/>
      <c r="L44" s="67"/>
      <c r="M44" s="25"/>
    </row>
    <row r="45" spans="1:13">
      <c r="F45" s="5"/>
      <c r="G45" s="4"/>
      <c r="H45" s="4"/>
      <c r="I45" s="4"/>
      <c r="J45" s="16"/>
      <c r="K45" s="68"/>
      <c r="L45" s="69"/>
      <c r="M45" s="61"/>
    </row>
    <row r="46" spans="1:13">
      <c r="F46" s="5"/>
      <c r="G46" s="4"/>
      <c r="H46" s="4"/>
      <c r="I46" s="4"/>
      <c r="J46" s="16"/>
      <c r="K46" s="68"/>
      <c r="L46" s="69"/>
      <c r="M46" s="61"/>
    </row>
    <row r="47" spans="1:13" ht="92.25" customHeight="1">
      <c r="A47" s="76" t="s">
        <v>56</v>
      </c>
      <c r="B47" s="93" t="s">
        <v>68</v>
      </c>
      <c r="C47" s="93"/>
      <c r="D47" s="93"/>
      <c r="E47" s="83" t="s">
        <v>70</v>
      </c>
      <c r="F47" s="93" t="s">
        <v>64</v>
      </c>
      <c r="G47" s="94"/>
      <c r="H47" s="94"/>
      <c r="I47" s="94"/>
      <c r="J47" s="74">
        <v>5</v>
      </c>
      <c r="K47" s="75"/>
      <c r="L47" s="75">
        <f>K47*1.21</f>
        <v>0</v>
      </c>
      <c r="M47" s="75">
        <f>K47*J47</f>
        <v>0</v>
      </c>
    </row>
    <row r="48" spans="1:13" ht="105" customHeight="1">
      <c r="A48" s="76" t="s">
        <v>57</v>
      </c>
      <c r="B48" s="93" t="s">
        <v>61</v>
      </c>
      <c r="C48" s="93"/>
      <c r="D48" s="93"/>
      <c r="E48" s="83" t="s">
        <v>69</v>
      </c>
      <c r="F48" s="93" t="s">
        <v>65</v>
      </c>
      <c r="G48" s="94"/>
      <c r="H48" s="94"/>
      <c r="I48" s="94"/>
      <c r="J48" s="74">
        <v>15</v>
      </c>
      <c r="K48" s="75"/>
      <c r="L48" s="75">
        <f t="shared" ref="L48:L51" si="4">K48*1.21</f>
        <v>0</v>
      </c>
      <c r="M48" s="75">
        <f t="shared" ref="M48:M51" si="5">K48*J48</f>
        <v>0</v>
      </c>
    </row>
    <row r="49" spans="1:14" ht="87" customHeight="1">
      <c r="A49" s="76" t="s">
        <v>58</v>
      </c>
      <c r="B49" s="93" t="s">
        <v>62</v>
      </c>
      <c r="C49" s="93"/>
      <c r="D49" s="93"/>
      <c r="E49" s="83"/>
      <c r="F49" s="93" t="s">
        <v>66</v>
      </c>
      <c r="G49" s="94"/>
      <c r="H49" s="94"/>
      <c r="I49" s="94"/>
      <c r="J49" s="74">
        <v>6</v>
      </c>
      <c r="K49" s="75"/>
      <c r="L49" s="75">
        <f t="shared" si="4"/>
        <v>0</v>
      </c>
      <c r="M49" s="75">
        <f t="shared" si="5"/>
        <v>0</v>
      </c>
    </row>
    <row r="50" spans="1:14" ht="30" customHeight="1">
      <c r="A50" s="76" t="s">
        <v>59</v>
      </c>
      <c r="B50" s="97" t="s">
        <v>72</v>
      </c>
      <c r="C50" s="97"/>
      <c r="D50" s="97"/>
      <c r="E50" s="105" t="s">
        <v>75</v>
      </c>
      <c r="F50" s="104" t="s">
        <v>74</v>
      </c>
      <c r="G50" s="101"/>
      <c r="H50" s="101"/>
      <c r="I50" s="101"/>
      <c r="J50" s="102">
        <v>2</v>
      </c>
      <c r="K50" s="103"/>
      <c r="L50" s="103">
        <f t="shared" ref="L50" si="6">K50*1.21</f>
        <v>0</v>
      </c>
      <c r="M50" s="103">
        <f t="shared" ref="M50" si="7">K50*J50</f>
        <v>0</v>
      </c>
    </row>
    <row r="51" spans="1:14" ht="113.25" customHeight="1">
      <c r="A51" s="76" t="s">
        <v>60</v>
      </c>
      <c r="B51" s="93" t="s">
        <v>63</v>
      </c>
      <c r="C51" s="93"/>
      <c r="D51" s="93"/>
      <c r="E51" s="83" t="s">
        <v>71</v>
      </c>
      <c r="F51" s="93" t="s">
        <v>67</v>
      </c>
      <c r="G51" s="94"/>
      <c r="H51" s="94"/>
      <c r="I51" s="94"/>
      <c r="J51" s="74">
        <v>5</v>
      </c>
      <c r="K51" s="75"/>
      <c r="L51" s="75">
        <f t="shared" si="4"/>
        <v>0</v>
      </c>
      <c r="M51" s="75">
        <f t="shared" si="5"/>
        <v>0</v>
      </c>
    </row>
    <row r="52" spans="1:14">
      <c r="F52" s="5"/>
      <c r="G52" s="4"/>
      <c r="H52" s="4"/>
      <c r="I52" s="4"/>
      <c r="J52" s="16"/>
      <c r="K52" s="68"/>
      <c r="L52" s="69"/>
      <c r="M52" s="61"/>
    </row>
    <row r="53" spans="1:14">
      <c r="F53" s="5"/>
      <c r="G53" s="4"/>
      <c r="H53" s="4"/>
      <c r="I53" s="4"/>
      <c r="J53" s="16"/>
      <c r="K53" s="68"/>
      <c r="L53" s="69"/>
      <c r="M53" s="61"/>
    </row>
    <row r="54" spans="1:14">
      <c r="A54" s="26" t="s">
        <v>11</v>
      </c>
      <c r="B54" s="26"/>
      <c r="C54" s="26"/>
      <c r="D54" s="26"/>
      <c r="E54" s="27"/>
      <c r="F54" s="27"/>
      <c r="G54" s="27"/>
      <c r="H54" s="27"/>
      <c r="I54" s="27"/>
      <c r="J54" s="43"/>
      <c r="K54" s="70"/>
      <c r="L54" s="70"/>
      <c r="M54" s="62">
        <f>M14+M24+M35+SUM(M47:M51)</f>
        <v>0</v>
      </c>
    </row>
    <row r="55" spans="1:14" ht="18">
      <c r="A55" s="26" t="s">
        <v>12</v>
      </c>
      <c r="B55" s="26"/>
      <c r="C55" s="26"/>
      <c r="D55" s="28"/>
      <c r="E55" s="27"/>
      <c r="F55" s="27"/>
      <c r="G55" s="27"/>
      <c r="H55" s="27"/>
      <c r="I55" s="27"/>
      <c r="J55" s="43"/>
      <c r="K55" s="70"/>
      <c r="L55" s="70"/>
      <c r="M55" s="29">
        <f>M54+M40+M41+M42</f>
        <v>0</v>
      </c>
      <c r="N55" s="84"/>
    </row>
    <row r="56" spans="1:14">
      <c r="A56" s="26" t="s">
        <v>40</v>
      </c>
      <c r="B56" s="28"/>
      <c r="C56" s="28"/>
      <c r="D56" s="26"/>
      <c r="E56" s="30"/>
      <c r="F56" s="30"/>
      <c r="G56" s="30"/>
      <c r="H56" s="30"/>
      <c r="I56" s="30"/>
      <c r="J56" s="44"/>
      <c r="K56" s="70"/>
      <c r="L56" s="70"/>
      <c r="M56" s="62">
        <f>M55*1.21</f>
        <v>0</v>
      </c>
    </row>
    <row r="58" spans="1:14">
      <c r="B58" s="98"/>
      <c r="C58" s="99" t="s">
        <v>73</v>
      </c>
      <c r="D58" s="100"/>
      <c r="E58" s="100"/>
      <c r="F58" s="100"/>
      <c r="G58" s="100"/>
      <c r="H58" s="100"/>
    </row>
  </sheetData>
  <sheetProtection password="CCE1" sheet="1" objects="1" scenarios="1"/>
  <protectedRanges>
    <protectedRange sqref="K8:K12 K22 K32 K32 K33 K47:K51" name="Oblast1"/>
  </protectedRanges>
  <mergeCells count="37">
    <mergeCell ref="C58:H58"/>
    <mergeCell ref="B50:D50"/>
    <mergeCell ref="F50:I50"/>
    <mergeCell ref="B51:D51"/>
    <mergeCell ref="F51:I51"/>
    <mergeCell ref="B47:D47"/>
    <mergeCell ref="F47:I47"/>
    <mergeCell ref="B48:D48"/>
    <mergeCell ref="F48:I48"/>
    <mergeCell ref="B49:D49"/>
    <mergeCell ref="F49:I49"/>
    <mergeCell ref="B32:D32"/>
    <mergeCell ref="F32:I32"/>
    <mergeCell ref="B33:D33"/>
    <mergeCell ref="F33:I33"/>
    <mergeCell ref="A30:M30"/>
    <mergeCell ref="B22:D22"/>
    <mergeCell ref="F22:I22"/>
    <mergeCell ref="B11:D11"/>
    <mergeCell ref="F11:I11"/>
    <mergeCell ref="B12:D12"/>
    <mergeCell ref="F12:I12"/>
    <mergeCell ref="A20:M20"/>
    <mergeCell ref="B21:D21"/>
    <mergeCell ref="B10:D10"/>
    <mergeCell ref="F10:I10"/>
    <mergeCell ref="A1:M1"/>
    <mergeCell ref="B3:D3"/>
    <mergeCell ref="F3:I3"/>
    <mergeCell ref="B4:D4"/>
    <mergeCell ref="B5:D5"/>
    <mergeCell ref="A6:M6"/>
    <mergeCell ref="B7:D7"/>
    <mergeCell ref="B8:D8"/>
    <mergeCell ref="F8:I8"/>
    <mergeCell ref="B9:D9"/>
    <mergeCell ref="F9:I9"/>
  </mergeCells>
  <pageMargins left="0.7" right="0.7" top="0.78740157499999996" bottom="0.78740157499999996" header="0.3" footer="0.3"/>
  <pageSetup paperSize="9" scale="9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NEUZNATELNÉ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erika.kaderkova</dc:creator>
  <cp:lastModifiedBy>Uživatel</cp:lastModifiedBy>
  <cp:lastPrinted>2021-09-10T13:56:20Z</cp:lastPrinted>
  <dcterms:created xsi:type="dcterms:W3CDTF">2021-06-22T06:12:04Z</dcterms:created>
  <dcterms:modified xsi:type="dcterms:W3CDTF">2023-03-20T13:27:10Z</dcterms:modified>
</cp:coreProperties>
</file>